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NAC_Meter\Desktop\MONTHLY BILL IN PDF FORMAT\APR'24\excel file apr 24\"/>
    </mc:Choice>
  </mc:AlternateContent>
  <xr:revisionPtr revIDLastSave="0" documentId="8_{6ED96EA0-046E-4E41-9C1A-142DE6368CD8}" xr6:coauthVersionLast="47" xr6:coauthVersionMax="47" xr10:uidLastSave="{00000000-0000-0000-0000-000000000000}"/>
  <bookViews>
    <workbookView xWindow="-120" yWindow="-120" windowWidth="20730" windowHeight="11160" xr2:uid="{8E1C46C6-111D-4AEB-BE5C-3F26A6530D15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8" i="1" l="1"/>
  <c r="B38" i="1"/>
  <c r="A38" i="1"/>
  <c r="C37" i="1"/>
  <c r="B37" i="1"/>
  <c r="D37" i="1" s="1"/>
  <c r="A37" i="1"/>
  <c r="C36" i="1"/>
  <c r="B36" i="1"/>
  <c r="D36" i="1" s="1"/>
  <c r="A36" i="1"/>
  <c r="C35" i="1"/>
  <c r="B35" i="1"/>
  <c r="D35" i="1" s="1"/>
  <c r="A35" i="1"/>
  <c r="C34" i="1"/>
  <c r="B34" i="1"/>
  <c r="D34" i="1" s="1"/>
  <c r="A34" i="1"/>
  <c r="C33" i="1"/>
  <c r="B33" i="1"/>
  <c r="D33" i="1" s="1"/>
  <c r="A33" i="1"/>
  <c r="C32" i="1"/>
  <c r="B32" i="1"/>
  <c r="D32" i="1" s="1"/>
  <c r="A32" i="1"/>
  <c r="C31" i="1"/>
  <c r="B31" i="1"/>
  <c r="D31" i="1" s="1"/>
  <c r="A31" i="1"/>
  <c r="C30" i="1"/>
  <c r="B30" i="1"/>
  <c r="D30" i="1" s="1"/>
  <c r="A30" i="1"/>
  <c r="C29" i="1"/>
  <c r="B29" i="1"/>
  <c r="D29" i="1" s="1"/>
  <c r="A29" i="1"/>
  <c r="C28" i="1"/>
  <c r="B28" i="1"/>
  <c r="D28" i="1" s="1"/>
  <c r="A28" i="1"/>
  <c r="C27" i="1"/>
  <c r="B27" i="1"/>
  <c r="D27" i="1" s="1"/>
  <c r="A27" i="1"/>
  <c r="C26" i="1"/>
  <c r="B26" i="1"/>
  <c r="D26" i="1" s="1"/>
  <c r="A26" i="1"/>
  <c r="C25" i="1"/>
  <c r="B25" i="1"/>
  <c r="D25" i="1" s="1"/>
  <c r="A25" i="1"/>
  <c r="C24" i="1"/>
  <c r="B24" i="1"/>
  <c r="D24" i="1" s="1"/>
  <c r="A24" i="1"/>
  <c r="C23" i="1"/>
  <c r="B23" i="1"/>
  <c r="D23" i="1" s="1"/>
  <c r="A23" i="1"/>
  <c r="C22" i="1"/>
  <c r="B22" i="1"/>
  <c r="D22" i="1" s="1"/>
  <c r="A22" i="1"/>
  <c r="C21" i="1"/>
  <c r="B21" i="1"/>
  <c r="D21" i="1" s="1"/>
  <c r="A21" i="1"/>
  <c r="C20" i="1"/>
  <c r="B20" i="1"/>
  <c r="D20" i="1" s="1"/>
  <c r="A20" i="1"/>
  <c r="C19" i="1"/>
  <c r="B19" i="1"/>
  <c r="D19" i="1" s="1"/>
  <c r="A19" i="1"/>
  <c r="C18" i="1"/>
  <c r="B18" i="1"/>
  <c r="D18" i="1" s="1"/>
  <c r="A18" i="1"/>
  <c r="C17" i="1"/>
  <c r="B17" i="1"/>
  <c r="D17" i="1" s="1"/>
  <c r="A17" i="1"/>
  <c r="C16" i="1"/>
  <c r="B16" i="1"/>
  <c r="D16" i="1" s="1"/>
  <c r="A16" i="1"/>
  <c r="C15" i="1"/>
  <c r="B15" i="1"/>
  <c r="D15" i="1" s="1"/>
  <c r="A15" i="1"/>
  <c r="C14" i="1"/>
  <c r="B14" i="1"/>
  <c r="D14" i="1" s="1"/>
  <c r="A14" i="1"/>
  <c r="C13" i="1"/>
  <c r="B13" i="1"/>
  <c r="D13" i="1" s="1"/>
  <c r="A13" i="1"/>
  <c r="C12" i="1"/>
  <c r="B12" i="1"/>
  <c r="D12" i="1" s="1"/>
  <c r="A12" i="1"/>
  <c r="C11" i="1"/>
  <c r="B11" i="1"/>
  <c r="D11" i="1" s="1"/>
  <c r="A11" i="1"/>
  <c r="C10" i="1"/>
  <c r="B10" i="1"/>
  <c r="D10" i="1" s="1"/>
  <c r="A10" i="1"/>
  <c r="C9" i="1"/>
  <c r="B9" i="1"/>
  <c r="D9" i="1" s="1"/>
  <c r="A9" i="1"/>
  <c r="C8" i="1"/>
  <c r="C39" i="1" s="1"/>
  <c r="B8" i="1"/>
  <c r="B39" i="1" s="1"/>
  <c r="A8" i="1"/>
  <c r="C2" i="1"/>
  <c r="D8" i="1" l="1"/>
  <c r="D39" i="1" s="1"/>
</calcChain>
</file>

<file path=xl/sharedStrings.xml><?xml version="1.0" encoding="utf-8"?>
<sst xmlns="http://schemas.openxmlformats.org/spreadsheetml/2006/main" count="11" uniqueCount="11">
  <si>
    <t>DATEWISE STATEMENT OF SCHEDULED ENERGY( in MU)</t>
  </si>
  <si>
    <r>
      <t>FOR THE MONTH</t>
    </r>
    <r>
      <rPr>
        <u/>
        <sz val="16"/>
        <rFont val="Arial"/>
        <family val="2"/>
      </rPr>
      <t xml:space="preserve">  :</t>
    </r>
  </si>
  <si>
    <t>STATION :</t>
  </si>
  <si>
    <t>CPL</t>
  </si>
  <si>
    <t>DATE</t>
  </si>
  <si>
    <r>
      <t>PEAK                 (20</t>
    </r>
    <r>
      <rPr>
        <b/>
        <sz val="8"/>
        <rFont val="Arial"/>
        <family val="2"/>
      </rPr>
      <t>:00 to 24:00 hrs</t>
    </r>
    <r>
      <rPr>
        <b/>
        <sz val="10"/>
        <rFont val="Arial"/>
        <family val="2"/>
      </rPr>
      <t>)</t>
    </r>
  </si>
  <si>
    <r>
      <t>OFF-PEAK             (</t>
    </r>
    <r>
      <rPr>
        <b/>
        <sz val="8"/>
        <rFont val="Arial"/>
        <family val="2"/>
      </rPr>
      <t>00.00 to 20.00hrs</t>
    </r>
    <r>
      <rPr>
        <b/>
        <sz val="10"/>
        <rFont val="Arial"/>
        <family val="2"/>
      </rPr>
      <t>)</t>
    </r>
  </si>
  <si>
    <r>
      <t xml:space="preserve">TOTAL                                           ( </t>
    </r>
    <r>
      <rPr>
        <sz val="10"/>
        <rFont val="Arial"/>
        <family val="2"/>
      </rPr>
      <t>for the day</t>
    </r>
    <r>
      <rPr>
        <b/>
        <sz val="10"/>
        <rFont val="Arial"/>
        <family val="2"/>
      </rPr>
      <t xml:space="preserve"> )</t>
    </r>
  </si>
  <si>
    <t>Total MU for the Month</t>
  </si>
  <si>
    <t>DATED :</t>
  </si>
  <si>
    <t xml:space="preserve"> D.E, SLDC , HOWRAH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</si>
</sst>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0"/>
  </numFmts>
  <fonts count="10" x14ac:knownFonts="1">
    <font>
      <sz val="11"/>
      <color theme="1"/>
      <name val="Calibri"/>
      <family val="2"/>
      <scheme val="minor"/>
    </font>
    <font>
      <b/>
      <u/>
      <sz val="16"/>
      <name val="Arial"/>
      <family val="2"/>
    </font>
    <font>
      <u/>
      <sz val="16"/>
      <name val="Arial"/>
      <family val="2"/>
    </font>
    <font>
      <b/>
      <sz val="16"/>
      <name val="Arial"/>
      <family val="2"/>
    </font>
    <font>
      <sz val="10"/>
      <name val="Arial"/>
    </font>
    <font>
      <b/>
      <u/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17" fontId="3" fillId="0" borderId="0" xfId="0" quotePrefix="1" applyNumberFormat="1" applyFont="1"/>
    <xf numFmtId="0" fontId="4" fillId="0" borderId="0" xfId="0" applyFont="1"/>
    <xf numFmtId="0" fontId="5" fillId="0" borderId="0" xfId="0" applyFont="1" applyAlignment="1">
      <alignment horizontal="center" vertical="center"/>
    </xf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0" fillId="0" borderId="4" xfId="0" applyBorder="1" applyAlignment="1">
      <alignment horizontal="center"/>
    </xf>
    <xf numFmtId="164" fontId="0" fillId="0" borderId="5" xfId="0" applyNumberFormat="1" applyBorder="1" applyAlignment="1">
      <alignment horizontal="center"/>
    </xf>
    <xf numFmtId="164" fontId="0" fillId="0" borderId="3" xfId="0" applyNumberFormat="1" applyBorder="1" applyAlignment="1">
      <alignment horizontal="center" wrapText="1"/>
    </xf>
    <xf numFmtId="164" fontId="0" fillId="0" borderId="0" xfId="0" applyNumberFormat="1" applyAlignment="1">
      <alignment horizontal="center"/>
    </xf>
    <xf numFmtId="164" fontId="0" fillId="0" borderId="3" xfId="0" applyNumberFormat="1" applyBorder="1" applyAlignment="1">
      <alignment horizontal="center"/>
    </xf>
    <xf numFmtId="0" fontId="6" fillId="0" borderId="6" xfId="0" applyFont="1" applyBorder="1" applyAlignment="1">
      <alignment horizontal="center" wrapText="1"/>
    </xf>
    <xf numFmtId="164" fontId="6" fillId="0" borderId="2" xfId="0" applyNumberFormat="1" applyFont="1" applyBorder="1" applyAlignment="1">
      <alignment horizontal="center"/>
    </xf>
    <xf numFmtId="164" fontId="6" fillId="0" borderId="3" xfId="0" applyNumberFormat="1" applyFont="1" applyBorder="1" applyAlignment="1">
      <alignment horizontal="center"/>
    </xf>
    <xf numFmtId="164" fontId="6" fillId="0" borderId="0" xfId="0" applyNumberFormat="1" applyFont="1" applyAlignment="1">
      <alignment horizontal="center"/>
    </xf>
    <xf numFmtId="0" fontId="0" fillId="0" borderId="0" xfId="0" quotePrefix="1"/>
    <xf numFmtId="2" fontId="0" fillId="0" borderId="0" xfId="0" applyNumberFormat="1"/>
    <xf numFmtId="0" fontId="0" fillId="0" borderId="0" xfId="0" applyAlignment="1">
      <alignment horizontal="center" vertical="justify"/>
    </xf>
    <xf numFmtId="0" fontId="0" fillId="0" borderId="7" xfId="0" applyBorder="1"/>
    <xf numFmtId="2" fontId="0" fillId="0" borderId="7" xfId="0" applyNumberFormat="1" applyBorder="1"/>
    <xf numFmtId="0" fontId="0" fillId="0" borderId="7" xfId="0" applyBorder="1" applyAlignment="1">
      <alignment horizontal="center" vertical="justify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NAC_Meter\Desktop\MONTHLY%20BILL%20IN%20PDF%20FORMAT\APR'24\excel%20file%20apr%2024\New%20folder\ENRG_Crescent%20April24.xls" TargetMode="External"/><Relationship Id="rId1" Type="http://schemas.openxmlformats.org/officeDocument/2006/relationships/externalLinkPath" Target="New%20folder/ENRG_Crescent%20April2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_prf"/>
      <sheetName val="Total"/>
      <sheetName val="Infirm_prf"/>
      <sheetName val="Infirm"/>
      <sheetName val="Drawal_prf_1"/>
      <sheetName val="Drawal_prf"/>
      <sheetName val="Drw"/>
      <sheetName val="Firm_prf"/>
      <sheetName val="Firm"/>
      <sheetName val="Sch_prf"/>
      <sheetName val="Schedule"/>
      <sheetName val="Schedule11"/>
      <sheetName val="ui_prf"/>
      <sheetName val="ui"/>
      <sheetName val="Chart1"/>
      <sheetName val="Char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">
          <cell r="C2">
            <v>45383</v>
          </cell>
        </row>
        <row r="4">
          <cell r="B4">
            <v>1</v>
          </cell>
          <cell r="C4">
            <v>2</v>
          </cell>
          <cell r="D4">
            <v>3</v>
          </cell>
          <cell r="E4">
            <v>4</v>
          </cell>
          <cell r="F4">
            <v>5</v>
          </cell>
          <cell r="G4">
            <v>6</v>
          </cell>
          <cell r="H4">
            <v>7</v>
          </cell>
          <cell r="I4">
            <v>8</v>
          </cell>
          <cell r="J4">
            <v>9</v>
          </cell>
          <cell r="K4">
            <v>10</v>
          </cell>
          <cell r="L4">
            <v>11</v>
          </cell>
          <cell r="M4">
            <v>12</v>
          </cell>
          <cell r="N4">
            <v>13</v>
          </cell>
          <cell r="O4">
            <v>14</v>
          </cell>
          <cell r="P4">
            <v>15</v>
          </cell>
          <cell r="Q4">
            <v>16</v>
          </cell>
          <cell r="R4">
            <v>17</v>
          </cell>
          <cell r="S4">
            <v>18</v>
          </cell>
          <cell r="T4">
            <v>19</v>
          </cell>
          <cell r="U4">
            <v>20</v>
          </cell>
          <cell r="V4">
            <v>21</v>
          </cell>
          <cell r="W4">
            <v>22</v>
          </cell>
          <cell r="X4">
            <v>23</v>
          </cell>
          <cell r="Y4">
            <v>24</v>
          </cell>
          <cell r="Z4">
            <v>25</v>
          </cell>
          <cell r="AA4">
            <v>26</v>
          </cell>
          <cell r="AB4">
            <v>27</v>
          </cell>
          <cell r="AC4">
            <v>28</v>
          </cell>
          <cell r="AD4">
            <v>29</v>
          </cell>
          <cell r="AE4">
            <v>30</v>
          </cell>
        </row>
        <row r="103">
          <cell r="B103">
            <v>144</v>
          </cell>
          <cell r="C103">
            <v>144</v>
          </cell>
          <cell r="D103">
            <v>144</v>
          </cell>
          <cell r="E103">
            <v>82.067499999999995</v>
          </cell>
          <cell r="F103">
            <v>16.987500000000001</v>
          </cell>
          <cell r="G103">
            <v>55.387500000000003</v>
          </cell>
          <cell r="H103">
            <v>0</v>
          </cell>
          <cell r="I103">
            <v>0</v>
          </cell>
          <cell r="J103">
            <v>0</v>
          </cell>
          <cell r="K103">
            <v>3.8800000000000008</v>
          </cell>
          <cell r="L103">
            <v>3.8800000000000008</v>
          </cell>
          <cell r="M103">
            <v>3.8800000000000008</v>
          </cell>
          <cell r="N103">
            <v>3.8800000000000008</v>
          </cell>
          <cell r="O103">
            <v>3.8800000000000008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15.277500000000002</v>
          </cell>
          <cell r="X103">
            <v>66</v>
          </cell>
          <cell r="Y103">
            <v>66</v>
          </cell>
          <cell r="Z103">
            <v>66</v>
          </cell>
          <cell r="AA103">
            <v>66</v>
          </cell>
          <cell r="AB103">
            <v>142</v>
          </cell>
          <cell r="AC103">
            <v>144</v>
          </cell>
          <cell r="AD103">
            <v>144</v>
          </cell>
          <cell r="AE103">
            <v>144</v>
          </cell>
          <cell r="AF103">
            <v>0</v>
          </cell>
        </row>
        <row r="104">
          <cell r="B104">
            <v>720</v>
          </cell>
          <cell r="C104">
            <v>720</v>
          </cell>
          <cell r="D104">
            <v>720</v>
          </cell>
          <cell r="E104">
            <v>607.90249999999969</v>
          </cell>
          <cell r="F104">
            <v>64.36999999999999</v>
          </cell>
          <cell r="G104">
            <v>51.494999999999976</v>
          </cell>
          <cell r="H104">
            <v>0</v>
          </cell>
          <cell r="I104">
            <v>0</v>
          </cell>
          <cell r="J104">
            <v>0</v>
          </cell>
          <cell r="K104">
            <v>271.79000000000008</v>
          </cell>
          <cell r="L104">
            <v>14.899999999999983</v>
          </cell>
          <cell r="M104">
            <v>14.899999999999983</v>
          </cell>
          <cell r="N104">
            <v>14.899999999999983</v>
          </cell>
          <cell r="O104">
            <v>19.399999999999984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5.399999999999995</v>
          </cell>
          <cell r="X104">
            <v>330</v>
          </cell>
          <cell r="Y104">
            <v>330</v>
          </cell>
          <cell r="Z104">
            <v>330</v>
          </cell>
          <cell r="AA104">
            <v>330</v>
          </cell>
          <cell r="AB104">
            <v>430.92500000000013</v>
          </cell>
          <cell r="AC104">
            <v>720</v>
          </cell>
          <cell r="AD104">
            <v>715.5</v>
          </cell>
          <cell r="AE104">
            <v>715.5</v>
          </cell>
          <cell r="AF104">
            <v>0</v>
          </cell>
        </row>
      </sheetData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316E34-0408-4016-82C2-D567ADAE7031}">
  <dimension ref="A1:E48"/>
  <sheetViews>
    <sheetView tabSelected="1" topLeftCell="A34" workbookViewId="0">
      <selection sqref="A1:E48"/>
    </sheetView>
  </sheetViews>
  <sheetFormatPr defaultRowHeight="15" x14ac:dyDescent="0.25"/>
  <cols>
    <col min="1" max="1" width="14.85546875" customWidth="1"/>
    <col min="2" max="2" width="17.5703125" customWidth="1"/>
    <col min="3" max="3" width="16.5703125" customWidth="1"/>
    <col min="4" max="5" width="19.28515625" customWidth="1"/>
  </cols>
  <sheetData>
    <row r="1" spans="1:5" ht="20.25" x14ac:dyDescent="0.3">
      <c r="A1" s="1" t="s">
        <v>0</v>
      </c>
      <c r="B1" s="1"/>
      <c r="C1" s="1"/>
    </row>
    <row r="2" spans="1:5" ht="20.25" x14ac:dyDescent="0.3">
      <c r="A2" s="1" t="s">
        <v>1</v>
      </c>
      <c r="C2" s="2">
        <f>[1]Sch_prf!C2</f>
        <v>45383</v>
      </c>
    </row>
    <row r="3" spans="1:5" x14ac:dyDescent="0.25">
      <c r="A3" s="3"/>
      <c r="B3" s="4"/>
      <c r="C3" s="4"/>
      <c r="D3" s="4"/>
    </row>
    <row r="4" spans="1:5" x14ac:dyDescent="0.25">
      <c r="A4" s="5"/>
      <c r="B4" s="5"/>
      <c r="C4" s="5"/>
      <c r="D4" s="5"/>
      <c r="E4" s="5"/>
    </row>
    <row r="5" spans="1:5" ht="15.75" x14ac:dyDescent="0.25">
      <c r="A5" s="6" t="s">
        <v>2</v>
      </c>
      <c r="B5" s="7" t="s">
        <v>3</v>
      </c>
      <c r="C5" s="4"/>
      <c r="D5" s="4"/>
    </row>
    <row r="6" spans="1:5" ht="15.75" thickBot="1" x14ac:dyDescent="0.3"/>
    <row r="7" spans="1:5" ht="52.5" thickTop="1" thickBot="1" x14ac:dyDescent="0.3">
      <c r="A7" s="8" t="s">
        <v>4</v>
      </c>
      <c r="B7" s="9" t="s">
        <v>5</v>
      </c>
      <c r="C7" s="9" t="s">
        <v>6</v>
      </c>
      <c r="D7" s="10" t="s">
        <v>7</v>
      </c>
      <c r="E7" s="11"/>
    </row>
    <row r="8" spans="1:5" ht="15.75" thickTop="1" x14ac:dyDescent="0.25">
      <c r="A8" s="12" t="str">
        <f>CONCATENATE([1]Sch_prf!B$4,".",MONTH([1]Sch_prf!C$2),".",YEAR([1]Sch_prf!C$2))</f>
        <v>1.4.2024</v>
      </c>
      <c r="B8" s="13">
        <f>[1]Sch_prf!B$103/1000</f>
        <v>0.14399999999999999</v>
      </c>
      <c r="C8" s="13">
        <f>[1]Sch_prf!B$104/1000</f>
        <v>0.72</v>
      </c>
      <c r="D8" s="14">
        <f>B8+C8</f>
        <v>0.86399999999999999</v>
      </c>
      <c r="E8" s="15"/>
    </row>
    <row r="9" spans="1:5" x14ac:dyDescent="0.25">
      <c r="A9" s="12" t="str">
        <f>CONCATENATE([1]Sch_prf!C$4,".",MONTH([1]Sch_prf!C$2),".",YEAR([1]Sch_prf!C$2))</f>
        <v>2.4.2024</v>
      </c>
      <c r="B9" s="13">
        <f>[1]Sch_prf!C$103/1000</f>
        <v>0.14399999999999999</v>
      </c>
      <c r="C9" s="13">
        <f>[1]Sch_prf!C$104/1000</f>
        <v>0.72</v>
      </c>
      <c r="D9" s="16">
        <f t="shared" ref="D9:D37" si="0">B9+C9</f>
        <v>0.86399999999999999</v>
      </c>
      <c r="E9" s="15"/>
    </row>
    <row r="10" spans="1:5" x14ac:dyDescent="0.25">
      <c r="A10" s="12" t="str">
        <f>CONCATENATE([1]Sch_prf!D$4,".",MONTH([1]Sch_prf!C$2),".",YEAR([1]Sch_prf!C$2))</f>
        <v>3.4.2024</v>
      </c>
      <c r="B10" s="13">
        <f>[1]Sch_prf!D$103/1000</f>
        <v>0.14399999999999999</v>
      </c>
      <c r="C10" s="13">
        <f>[1]Sch_prf!D$104/1000</f>
        <v>0.72</v>
      </c>
      <c r="D10" s="16">
        <f t="shared" si="0"/>
        <v>0.86399999999999999</v>
      </c>
      <c r="E10" s="15"/>
    </row>
    <row r="11" spans="1:5" x14ac:dyDescent="0.25">
      <c r="A11" s="12" t="str">
        <f>CONCATENATE([1]Sch_prf!E$4,".",MONTH([1]Sch_prf!C$2),".",YEAR([1]Sch_prf!C$2))</f>
        <v>4.4.2024</v>
      </c>
      <c r="B11" s="13">
        <f>[1]Sch_prf!E$103/1000</f>
        <v>8.2067500000000002E-2</v>
      </c>
      <c r="C11" s="13">
        <f>[1]Sch_prf!E$104/1000</f>
        <v>0.60790249999999968</v>
      </c>
      <c r="D11" s="16">
        <f t="shared" si="0"/>
        <v>0.68996999999999964</v>
      </c>
      <c r="E11" s="15"/>
    </row>
    <row r="12" spans="1:5" x14ac:dyDescent="0.25">
      <c r="A12" s="12" t="str">
        <f>CONCATENATE([1]Sch_prf!F$4,".",MONTH([1]Sch_prf!C$2),".",YEAR([1]Sch_prf!C$2))</f>
        <v>5.4.2024</v>
      </c>
      <c r="B12" s="13">
        <f>[1]Sch_prf!F$103/1000</f>
        <v>1.6987499999999999E-2</v>
      </c>
      <c r="C12" s="13">
        <f>[1]Sch_prf!F$104/1000</f>
        <v>6.4369999999999997E-2</v>
      </c>
      <c r="D12" s="16">
        <f t="shared" si="0"/>
        <v>8.1357499999999999E-2</v>
      </c>
      <c r="E12" s="15"/>
    </row>
    <row r="13" spans="1:5" x14ac:dyDescent="0.25">
      <c r="A13" s="12" t="str">
        <f>CONCATENATE([1]Sch_prf!G$4,".",MONTH([1]Sch_prf!C$2),".",YEAR([1]Sch_prf!C$2))</f>
        <v>6.4.2024</v>
      </c>
      <c r="B13" s="13">
        <f>[1]Sch_prf!G$103/1000</f>
        <v>5.5387500000000006E-2</v>
      </c>
      <c r="C13" s="13">
        <f>[1]Sch_prf!G$104/1000</f>
        <v>5.1494999999999978E-2</v>
      </c>
      <c r="D13" s="16">
        <f t="shared" si="0"/>
        <v>0.10688249999999999</v>
      </c>
      <c r="E13" s="15"/>
    </row>
    <row r="14" spans="1:5" x14ac:dyDescent="0.25">
      <c r="A14" s="12" t="str">
        <f>CONCATENATE([1]Sch_prf!H$4,".",MONTH([1]Sch_prf!C$2),".",YEAR([1]Sch_prf!C$2))</f>
        <v>7.4.2024</v>
      </c>
      <c r="B14" s="13">
        <f>[1]Sch_prf!H$103/1000</f>
        <v>0</v>
      </c>
      <c r="C14" s="13">
        <f>[1]Sch_prf!H$104/1000</f>
        <v>0</v>
      </c>
      <c r="D14" s="16">
        <f t="shared" si="0"/>
        <v>0</v>
      </c>
      <c r="E14" s="15"/>
    </row>
    <row r="15" spans="1:5" x14ac:dyDescent="0.25">
      <c r="A15" s="12" t="str">
        <f>CONCATENATE([1]Sch_prf!I$4,".",MONTH([1]Sch_prf!C$2),".",YEAR([1]Sch_prf!C$2))</f>
        <v>8.4.2024</v>
      </c>
      <c r="B15" s="13">
        <f>[1]Sch_prf!I$103/1000</f>
        <v>0</v>
      </c>
      <c r="C15" s="13">
        <f>[1]Sch_prf!I$104/1000</f>
        <v>0</v>
      </c>
      <c r="D15" s="16">
        <f t="shared" si="0"/>
        <v>0</v>
      </c>
      <c r="E15" s="15"/>
    </row>
    <row r="16" spans="1:5" x14ac:dyDescent="0.25">
      <c r="A16" s="12" t="str">
        <f>CONCATENATE([1]Sch_prf!J$4,".",MONTH([1]Sch_prf!C$2),".",YEAR([1]Sch_prf!C$2))</f>
        <v>9.4.2024</v>
      </c>
      <c r="B16" s="13">
        <f>[1]Sch_prf!J$103/1000</f>
        <v>0</v>
      </c>
      <c r="C16" s="13">
        <f>[1]Sch_prf!J$104/1000</f>
        <v>0</v>
      </c>
      <c r="D16" s="16">
        <f t="shared" si="0"/>
        <v>0</v>
      </c>
      <c r="E16" s="15"/>
    </row>
    <row r="17" spans="1:5" x14ac:dyDescent="0.25">
      <c r="A17" s="12" t="str">
        <f>CONCATENATE([1]Sch_prf!K$4,".",MONTH([1]Sch_prf!C$2),".",YEAR([1]Sch_prf!C$2))</f>
        <v>10.4.2024</v>
      </c>
      <c r="B17" s="13">
        <f>[1]Sch_prf!K$103/1000</f>
        <v>3.8800000000000006E-3</v>
      </c>
      <c r="C17" s="13">
        <f>[1]Sch_prf!K$104/1000</f>
        <v>0.27179000000000009</v>
      </c>
      <c r="D17" s="16">
        <f t="shared" si="0"/>
        <v>0.27567000000000008</v>
      </c>
      <c r="E17" s="15"/>
    </row>
    <row r="18" spans="1:5" x14ac:dyDescent="0.25">
      <c r="A18" s="12" t="str">
        <f>CONCATENATE([1]Sch_prf!L$4,".",MONTH([1]Sch_prf!C$2),".",YEAR([1]Sch_prf!C$2))</f>
        <v>11.4.2024</v>
      </c>
      <c r="B18" s="13">
        <f>[1]Sch_prf!L$103/1000</f>
        <v>3.8800000000000006E-3</v>
      </c>
      <c r="C18" s="13">
        <f>[1]Sch_prf!L$104/1000</f>
        <v>1.4899999999999983E-2</v>
      </c>
      <c r="D18" s="16">
        <f t="shared" si="0"/>
        <v>1.8779999999999984E-2</v>
      </c>
      <c r="E18" s="15"/>
    </row>
    <row r="19" spans="1:5" x14ac:dyDescent="0.25">
      <c r="A19" s="12" t="str">
        <f>CONCATENATE([1]Sch_prf!M$4,".",MONTH([1]Sch_prf!C$2),".",YEAR([1]Sch_prf!C$2))</f>
        <v>12.4.2024</v>
      </c>
      <c r="B19" s="13">
        <f>[1]Sch_prf!M$103/1000</f>
        <v>3.8800000000000006E-3</v>
      </c>
      <c r="C19" s="13">
        <f>[1]Sch_prf!M$104/1000</f>
        <v>1.4899999999999983E-2</v>
      </c>
      <c r="D19" s="16">
        <f t="shared" si="0"/>
        <v>1.8779999999999984E-2</v>
      </c>
      <c r="E19" s="15"/>
    </row>
    <row r="20" spans="1:5" x14ac:dyDescent="0.25">
      <c r="A20" s="12" t="str">
        <f>CONCATENATE([1]Sch_prf!N$4,".",MONTH([1]Sch_prf!C$2),".",YEAR([1]Sch_prf!C$2))</f>
        <v>13.4.2024</v>
      </c>
      <c r="B20" s="13">
        <f>[1]Sch_prf!N$103/1000</f>
        <v>3.8800000000000006E-3</v>
      </c>
      <c r="C20" s="13">
        <f>[1]Sch_prf!N$104/1000</f>
        <v>1.4899999999999983E-2</v>
      </c>
      <c r="D20" s="16">
        <f t="shared" si="0"/>
        <v>1.8779999999999984E-2</v>
      </c>
      <c r="E20" s="15"/>
    </row>
    <row r="21" spans="1:5" x14ac:dyDescent="0.25">
      <c r="A21" s="12" t="str">
        <f>CONCATENATE([1]Sch_prf!O$4,".",MONTH([1]Sch_prf!C$2),".",YEAR([1]Sch_prf!C$2))</f>
        <v>14.4.2024</v>
      </c>
      <c r="B21" s="13">
        <f>[1]Sch_prf!O$103/1000</f>
        <v>3.8800000000000006E-3</v>
      </c>
      <c r="C21" s="13">
        <f>[1]Sch_prf!O$104/1000</f>
        <v>1.9399999999999983E-2</v>
      </c>
      <c r="D21" s="16">
        <f t="shared" si="0"/>
        <v>2.3279999999999985E-2</v>
      </c>
      <c r="E21" s="15"/>
    </row>
    <row r="22" spans="1:5" x14ac:dyDescent="0.25">
      <c r="A22" s="12" t="str">
        <f>CONCATENATE([1]Sch_prf!P$4,".",MONTH([1]Sch_prf!C$2),".",YEAR([1]Sch_prf!C$2))</f>
        <v>15.4.2024</v>
      </c>
      <c r="B22" s="13">
        <f>[1]Sch_prf!P$103/1000</f>
        <v>0</v>
      </c>
      <c r="C22" s="13">
        <f>[1]Sch_prf!P$104/1000</f>
        <v>0</v>
      </c>
      <c r="D22" s="16">
        <f t="shared" si="0"/>
        <v>0</v>
      </c>
      <c r="E22" s="15"/>
    </row>
    <row r="23" spans="1:5" x14ac:dyDescent="0.25">
      <c r="A23" s="12" t="str">
        <f>CONCATENATE([1]Sch_prf!Q$4,".",MONTH([1]Sch_prf!C$2),".",YEAR([1]Sch_prf!C$2))</f>
        <v>16.4.2024</v>
      </c>
      <c r="B23" s="13">
        <f>[1]Sch_prf!Q$103/1000</f>
        <v>0</v>
      </c>
      <c r="C23" s="13">
        <f>[1]Sch_prf!Q$104/1000</f>
        <v>0</v>
      </c>
      <c r="D23" s="16">
        <f t="shared" si="0"/>
        <v>0</v>
      </c>
      <c r="E23" s="15"/>
    </row>
    <row r="24" spans="1:5" x14ac:dyDescent="0.25">
      <c r="A24" s="12" t="str">
        <f>CONCATENATE([1]Sch_prf!R$4,".",MONTH([1]Sch_prf!C$2),".",YEAR([1]Sch_prf!C$2))</f>
        <v>17.4.2024</v>
      </c>
      <c r="B24" s="13">
        <f>[1]Sch_prf!R$103/1000</f>
        <v>0</v>
      </c>
      <c r="C24" s="13">
        <f>[1]Sch_prf!R$104/1000</f>
        <v>0</v>
      </c>
      <c r="D24" s="16">
        <f t="shared" si="0"/>
        <v>0</v>
      </c>
      <c r="E24" s="15"/>
    </row>
    <row r="25" spans="1:5" x14ac:dyDescent="0.25">
      <c r="A25" s="12" t="str">
        <f>CONCATENATE([1]Sch_prf!S$4,".",MONTH([1]Sch_prf!C$2),".",YEAR([1]Sch_prf!C$2))</f>
        <v>18.4.2024</v>
      </c>
      <c r="B25" s="13">
        <f>[1]Sch_prf!S$103/1000</f>
        <v>0</v>
      </c>
      <c r="C25" s="13">
        <f>[1]Sch_prf!S$104/1000</f>
        <v>0</v>
      </c>
      <c r="D25" s="16">
        <f t="shared" si="0"/>
        <v>0</v>
      </c>
      <c r="E25" s="15"/>
    </row>
    <row r="26" spans="1:5" x14ac:dyDescent="0.25">
      <c r="A26" s="12" t="str">
        <f>CONCATENATE([1]Sch_prf!T$4,".",MONTH([1]Sch_prf!C$2),".",YEAR([1]Sch_prf!C$2))</f>
        <v>19.4.2024</v>
      </c>
      <c r="B26" s="13">
        <f>[1]Sch_prf!T$103/1000</f>
        <v>0</v>
      </c>
      <c r="C26" s="13">
        <f>[1]Sch_prf!T$104/1000</f>
        <v>0</v>
      </c>
      <c r="D26" s="16">
        <f t="shared" si="0"/>
        <v>0</v>
      </c>
      <c r="E26" s="15"/>
    </row>
    <row r="27" spans="1:5" x14ac:dyDescent="0.25">
      <c r="A27" s="12" t="str">
        <f>CONCATENATE([1]Sch_prf!U$4,".",MONTH([1]Sch_prf!C$2),".",YEAR([1]Sch_prf!C$2))</f>
        <v>20.4.2024</v>
      </c>
      <c r="B27" s="13">
        <f>[1]Sch_prf!U$103/1000</f>
        <v>0</v>
      </c>
      <c r="C27" s="13">
        <f>[1]Sch_prf!U$104/1000</f>
        <v>0</v>
      </c>
      <c r="D27" s="16">
        <f t="shared" si="0"/>
        <v>0</v>
      </c>
      <c r="E27" s="15"/>
    </row>
    <row r="28" spans="1:5" x14ac:dyDescent="0.25">
      <c r="A28" s="12" t="str">
        <f>CONCATENATE([1]Sch_prf!V$4,".",MONTH([1]Sch_prf!C$2),".",YEAR([1]Sch_prf!C$2))</f>
        <v>21.4.2024</v>
      </c>
      <c r="B28" s="13">
        <f>[1]Sch_prf!V$103/1000</f>
        <v>0</v>
      </c>
      <c r="C28" s="13">
        <f>[1]Sch_prf!V$104/1000</f>
        <v>0</v>
      </c>
      <c r="D28" s="16">
        <f t="shared" si="0"/>
        <v>0</v>
      </c>
      <c r="E28" s="15"/>
    </row>
    <row r="29" spans="1:5" x14ac:dyDescent="0.25">
      <c r="A29" s="12" t="str">
        <f>CONCATENATE([1]Sch_prf!W$4,".",MONTH([1]Sch_prf!C$2),".",YEAR([1]Sch_prf!C$2))</f>
        <v>22.4.2024</v>
      </c>
      <c r="B29" s="13">
        <f>[1]Sch_prf!W$103/1000</f>
        <v>1.5277500000000001E-2</v>
      </c>
      <c r="C29" s="13">
        <f>[1]Sch_prf!W$104/1000</f>
        <v>5.3999999999999951E-3</v>
      </c>
      <c r="D29" s="16">
        <f t="shared" si="0"/>
        <v>2.0677499999999994E-2</v>
      </c>
      <c r="E29" s="15"/>
    </row>
    <row r="30" spans="1:5" x14ac:dyDescent="0.25">
      <c r="A30" s="12" t="str">
        <f>CONCATENATE([1]Sch_prf!X$4,".",MONTH([1]Sch_prf!C$2),".",YEAR([1]Sch_prf!C$2))</f>
        <v>23.4.2024</v>
      </c>
      <c r="B30" s="13">
        <f>[1]Sch_prf!X$103/1000</f>
        <v>6.6000000000000003E-2</v>
      </c>
      <c r="C30" s="13">
        <f>[1]Sch_prf!X$104/1000</f>
        <v>0.33</v>
      </c>
      <c r="D30" s="16">
        <f t="shared" si="0"/>
        <v>0.39600000000000002</v>
      </c>
      <c r="E30" s="15"/>
    </row>
    <row r="31" spans="1:5" x14ac:dyDescent="0.25">
      <c r="A31" s="12" t="str">
        <f>CONCATENATE([1]Sch_prf!Y$4,".",MONTH([1]Sch_prf!C$2),".",YEAR([1]Sch_prf!C$2))</f>
        <v>24.4.2024</v>
      </c>
      <c r="B31" s="13">
        <f>[1]Sch_prf!Y$103/1000</f>
        <v>6.6000000000000003E-2</v>
      </c>
      <c r="C31" s="13">
        <f>[1]Sch_prf!Y$104/1000</f>
        <v>0.33</v>
      </c>
      <c r="D31" s="16">
        <f t="shared" si="0"/>
        <v>0.39600000000000002</v>
      </c>
      <c r="E31" s="15"/>
    </row>
    <row r="32" spans="1:5" x14ac:dyDescent="0.25">
      <c r="A32" s="12" t="str">
        <f>CONCATENATE([1]Sch_prf!Z$4,".",MONTH([1]Sch_prf!C$2),".",YEAR([1]Sch_prf!C$2))</f>
        <v>25.4.2024</v>
      </c>
      <c r="B32" s="13">
        <f>[1]Sch_prf!Z$103/1000</f>
        <v>6.6000000000000003E-2</v>
      </c>
      <c r="C32" s="13">
        <f>[1]Sch_prf!Z$104/1000</f>
        <v>0.33</v>
      </c>
      <c r="D32" s="16">
        <f t="shared" si="0"/>
        <v>0.39600000000000002</v>
      </c>
      <c r="E32" s="15"/>
    </row>
    <row r="33" spans="1:5" x14ac:dyDescent="0.25">
      <c r="A33" s="12" t="str">
        <f>CONCATENATE([1]Sch_prf!AA$4,".",MONTH([1]Sch_prf!C$2),".",YEAR([1]Sch_prf!C$2))</f>
        <v>26.4.2024</v>
      </c>
      <c r="B33" s="13">
        <f>[1]Sch_prf!AA$103/1000</f>
        <v>6.6000000000000003E-2</v>
      </c>
      <c r="C33" s="13">
        <f>[1]Sch_prf!AA$104/1000</f>
        <v>0.33</v>
      </c>
      <c r="D33" s="16">
        <f t="shared" si="0"/>
        <v>0.39600000000000002</v>
      </c>
      <c r="E33" s="15"/>
    </row>
    <row r="34" spans="1:5" x14ac:dyDescent="0.25">
      <c r="A34" s="12" t="str">
        <f>CONCATENATE([1]Sch_prf!AB$4,".",MONTH([1]Sch_prf!C$2),".",YEAR([1]Sch_prf!C$2))</f>
        <v>27.4.2024</v>
      </c>
      <c r="B34" s="13">
        <f>[1]Sch_prf!AB$103/1000</f>
        <v>0.14199999999999999</v>
      </c>
      <c r="C34" s="13">
        <f>[1]Sch_prf!AB$104/1000</f>
        <v>0.43092500000000011</v>
      </c>
      <c r="D34" s="16">
        <f t="shared" si="0"/>
        <v>0.57292500000000013</v>
      </c>
      <c r="E34" s="15"/>
    </row>
    <row r="35" spans="1:5" x14ac:dyDescent="0.25">
      <c r="A35" s="12" t="str">
        <f>CONCATENATE([1]Sch_prf!AC$4,".",MONTH([1]Sch_prf!C$2),".",YEAR([1]Sch_prf!C$2))</f>
        <v>28.4.2024</v>
      </c>
      <c r="B35" s="13">
        <f>[1]Sch_prf!AC$103/1000</f>
        <v>0.14399999999999999</v>
      </c>
      <c r="C35" s="13">
        <f>[1]Sch_prf!AC$104/1000</f>
        <v>0.72</v>
      </c>
      <c r="D35" s="16">
        <f t="shared" si="0"/>
        <v>0.86399999999999999</v>
      </c>
      <c r="E35" s="15"/>
    </row>
    <row r="36" spans="1:5" x14ac:dyDescent="0.25">
      <c r="A36" s="12" t="str">
        <f>IF(ISBLANK([1]Sch_prf!AD4),"  ",CONCATENATE([1]Sch_prf!AD$4,".",MONTH([1]Sch_prf!C$2),".",YEAR([1]Sch_prf!C$2)))</f>
        <v>29.4.2024</v>
      </c>
      <c r="B36" s="13">
        <f>IF(ISBLANK([1]Sch_prf!AD4),"  ",[1]Sch_prf!AD103/1000)</f>
        <v>0.14399999999999999</v>
      </c>
      <c r="C36" s="13">
        <f>IF(ISBLANK([1]Sch_prf!AD4),"  ",[1]Sch_prf!AD104/1000)</f>
        <v>0.71550000000000002</v>
      </c>
      <c r="D36" s="16">
        <f t="shared" si="0"/>
        <v>0.85950000000000004</v>
      </c>
      <c r="E36" s="15"/>
    </row>
    <row r="37" spans="1:5" x14ac:dyDescent="0.25">
      <c r="A37" s="12" t="str">
        <f>IF(ISBLANK([1]Sch_prf!AE4),"  ",CONCATENATE([1]Sch_prf!AE$4,".",MONTH([1]Sch_prf!C$2),".",YEAR([1]Sch_prf!C$2)))</f>
        <v>30.4.2024</v>
      </c>
      <c r="B37" s="13">
        <f>IF(ISBLANK([1]Sch_prf!AE4),"  ",[1]Sch_prf!AE103/1000)</f>
        <v>0.14399999999999999</v>
      </c>
      <c r="C37" s="13">
        <f>IF(ISBLANK([1]Sch_prf!AE4),"  ",[1]Sch_prf!AE104/1000)</f>
        <v>0.71550000000000002</v>
      </c>
      <c r="D37" s="16">
        <f t="shared" si="0"/>
        <v>0.85950000000000004</v>
      </c>
      <c r="E37" s="15"/>
    </row>
    <row r="38" spans="1:5" ht="15.75" thickBot="1" x14ac:dyDescent="0.3">
      <c r="A38" s="12" t="str">
        <f>IF(ISBLANK([1]Sch_prf!AF4),"  ",CONCATENATE([1]Sch_prf!AF$4,".",MONTH([1]Sch_prf!C$2),".",YEAR([1]Sch_prf!C$2)))</f>
        <v xml:space="preserve">  </v>
      </c>
      <c r="B38" s="13" t="str">
        <f>IF(ISBLANK([1]Sch_prf!AF4),"  ",[1]Sch_prf!AF103/1000)</f>
        <v xml:space="preserve">  </v>
      </c>
      <c r="C38" s="13" t="str">
        <f>IF(ISBLANK([1]Sch_prf!AF4),"  ",[1]Sch_prf!AF104/1000)</f>
        <v xml:space="preserve">  </v>
      </c>
      <c r="D38" s="16"/>
      <c r="E38" s="15"/>
    </row>
    <row r="39" spans="1:5" ht="40.5" thickTop="1" thickBot="1" x14ac:dyDescent="0.3">
      <c r="A39" s="17" t="s">
        <v>8</v>
      </c>
      <c r="B39" s="18">
        <f>SUM(B8:B38)</f>
        <v>1.4591199999999998</v>
      </c>
      <c r="C39" s="18">
        <f>SUM(C8:C38)</f>
        <v>7.1269825000000004</v>
      </c>
      <c r="D39" s="19">
        <f>SUM(D8:D38)</f>
        <v>8.5861025000000009</v>
      </c>
      <c r="E39" s="20"/>
    </row>
    <row r="40" spans="1:5" ht="15.75" thickTop="1" x14ac:dyDescent="0.25"/>
    <row r="41" spans="1:5" x14ac:dyDescent="0.25">
      <c r="A41" s="21"/>
    </row>
    <row r="42" spans="1:5" x14ac:dyDescent="0.25">
      <c r="A42" s="21"/>
    </row>
    <row r="43" spans="1:5" x14ac:dyDescent="0.25">
      <c r="A43" s="21"/>
    </row>
    <row r="47" spans="1:5" x14ac:dyDescent="0.25">
      <c r="A47" t="s">
        <v>9</v>
      </c>
      <c r="B47" s="22"/>
      <c r="D47" s="23" t="s">
        <v>10</v>
      </c>
      <c r="E47" s="23"/>
    </row>
    <row r="48" spans="1:5" x14ac:dyDescent="0.25">
      <c r="A48" s="24"/>
      <c r="B48" s="25"/>
      <c r="C48" s="24"/>
      <c r="D48" s="26"/>
      <c r="E48" s="26"/>
    </row>
  </sheetData>
  <mergeCells count="1">
    <mergeCell ref="D47:E4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ENAC_Meter</dc:creator>
  <cp:lastModifiedBy>ENAC_Meter</cp:lastModifiedBy>
  <dcterms:created xsi:type="dcterms:W3CDTF">2024-05-17T10:47:07Z</dcterms:created>
  <dcterms:modified xsi:type="dcterms:W3CDTF">2024-05-17T10:47:45Z</dcterms:modified>
</cp:coreProperties>
</file>